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70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<sst xmlns="http://schemas.openxmlformats.org/spreadsheetml/2006/main" count="28" uniqueCount="24">
  <si>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А = KVARh/KWh</t>
  </si>
  <si>
    <t>COS(F)</t>
  </si>
  <si>
    <t>Таблица и графика за изчисляване на COS(F) в зависимост от tg(F) - отношението на реактивната към активната ел.енергия.</t>
  </si>
  <si>
    <t>ИЗВОДИ:</t>
  </si>
  <si>
    <t>2.9 - tg(F)</t>
  </si>
  <si>
    <t>2.7</t>
  </si>
  <si>
    <t xml:space="preserve">COS(F) = </t>
  </si>
  <si>
    <t>Пример:</t>
  </si>
  <si>
    <t>tg(F)=0.75</t>
  </si>
  <si>
    <t>COS(F) =</t>
  </si>
  <si>
    <t>2.9-0.75 =</t>
  </si>
  <si>
    <t>А =tg(F)</t>
  </si>
  <si>
    <t>%</t>
  </si>
  <si>
    <t>Линейна</t>
  </si>
  <si>
    <t>зависимост</t>
  </si>
  <si>
    <t>разлика</t>
  </si>
  <si>
    <t>За тази част от графиката - до СOS(F)=0.97 може да изчисляваме с точност до 1% COS(F) по следната формула:</t>
  </si>
  <si>
    <t>Приложение 3</t>
  </si>
  <si>
    <t>TRPR3</t>
  </si>
  <si>
    <t>1. Използването на tg(F) за изчисление на COS(F) е удобно, защото на всеки обект разполагаме с търговски електромер,</t>
  </si>
  <si>
    <t>4. В по-голямата си част за tg(F) Э (1.1 - 0.3) зависимостта е много близка до линейната.</t>
  </si>
  <si>
    <t>от който можем да отчетем консумираната активната и реактивната ел. енергият за определен период от време.</t>
  </si>
  <si>
    <t>2. Ако реактивната ел. енергия е повече от 50 % от активната ще плащаме глоба за лош COS(F) под 0,9. /Надбавка за консумиране на реактивна ел. енергия/.</t>
  </si>
  <si>
    <t>3. Ако реактивната ел. енергия е по-малко от 33 % от активната (1/3), то фактора на мощността COS(F) е над 0,95 и имаме добро компенсиране на реакт. ел. енергия.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</si>
</sst>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0"/>
    <numFmt numFmtId="173" formatCode="0.0000"/>
    <numFmt numFmtId="174" formatCode="0.000"/>
    <numFmt numFmtId="175" formatCode="0.000000"/>
    <numFmt numFmtId="176" formatCode="0.0"/>
  </numFmts>
  <fonts count="42">
    <font>
      <sz val="10"/>
      <name val="Tahoma"/>
      <family val="0"/>
    </font>
    <font>
      <sz val="9"/>
      <name val="Tahoma"/>
      <family val="2"/>
    </font>
    <font>
      <b/>
      <u val="single"/>
      <sz val="11"/>
      <name val="Tahoma"/>
      <family val="2"/>
    </font>
    <font>
      <u val="single"/>
      <sz val="11"/>
      <name val="Tahoma"/>
      <family val="2"/>
    </font>
    <font>
      <u val="single"/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8"/>
      <name val="Tahoma"/>
      <family val="0"/>
    </font>
    <font>
      <sz val="8"/>
      <color indexed="8"/>
      <name val="Tahoma"/>
      <family val="0"/>
    </font>
    <font>
      <b/>
      <sz val="9.25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Зависимост на </a:t>
            </a:r>
            <a:r>
              <a:rPr lang="en-US" cap="none" sz="925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COS(F) </a:t>
            </a:r>
            <a:r>
              <a:rPr lang="en-US" cap="none" sz="925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от </a:t>
            </a:r>
            <a:r>
              <a:rPr lang="en-US" cap="none" sz="925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tg(F)</a:t>
            </a:r>
          </a:p>
        </c:rich>
      </c:tx>
      <c:layout>
        <c:manualLayout>
          <c:xMode val="factor"/>
          <c:yMode val="factor"/>
          <c:x val="0.018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93"/>
          <c:w val="0.93925"/>
          <c:h val="0.85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Sheet1!$A$5:$A$38</c:f>
              <c:numCache/>
            </c:numRef>
          </c:xVal>
          <c:yVal>
            <c:numRef>
              <c:f>Sheet1!$B$5:$B$38</c:f>
              <c:numCache/>
            </c:numRef>
          </c:yVal>
          <c:smooth val="0"/>
        </c:ser>
        <c:axId val="47546176"/>
        <c:axId val="14120513"/>
      </c:scatterChart>
      <c:valAx>
        <c:axId val="47546176"/>
        <c:scaling>
          <c:orientation val="minMax"/>
          <c:max val="1.11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tg(F)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14120513"/>
        <c:crosses val="max"/>
        <c:crossBetween val="midCat"/>
        <c:dispUnits/>
        <c:majorUnit val="0.05"/>
        <c:minorUnit val="0.05"/>
      </c:valAx>
      <c:valAx>
        <c:axId val="14120513"/>
        <c:scaling>
          <c:orientation val="maxMin"/>
          <c:max val="1"/>
          <c:min val="0.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COS(F)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47546176"/>
        <c:crosses val="max"/>
        <c:crossBetween val="midCat"/>
        <c:dispUnits/>
        <c:majorUnit val="0.02"/>
        <c:min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2</xdr:row>
      <xdr:rowOff>95250</xdr:rowOff>
    </xdr:from>
    <xdr:to>
      <xdr:col>13</xdr:col>
      <xdr:colOff>895350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3486150" y="438150"/>
        <a:ext cx="59150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133350</xdr:colOff>
      <xdr:row>29</xdr:row>
      <xdr:rowOff>142875</xdr:rowOff>
    </xdr:from>
    <xdr:to>
      <xdr:col>13</xdr:col>
      <xdr:colOff>314325</xdr:colOff>
      <xdr:row>29</xdr:row>
      <xdr:rowOff>142875</xdr:rowOff>
    </xdr:to>
    <xdr:sp>
      <xdr:nvSpPr>
        <xdr:cNvPr id="2" name="Line 2"/>
        <xdr:cNvSpPr>
          <a:spLocks/>
        </xdr:cNvSpPr>
      </xdr:nvSpPr>
      <xdr:spPr>
        <a:xfrm flipV="1">
          <a:off x="4981575" y="4419600"/>
          <a:ext cx="3838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142875</xdr:colOff>
      <xdr:row>30</xdr:row>
      <xdr:rowOff>9525</xdr:rowOff>
    </xdr:from>
    <xdr:to>
      <xdr:col>7</xdr:col>
      <xdr:colOff>142875</xdr:colOff>
      <xdr:row>32</xdr:row>
      <xdr:rowOff>104775</xdr:rowOff>
    </xdr:to>
    <xdr:sp>
      <xdr:nvSpPr>
        <xdr:cNvPr id="3" name="Line 3"/>
        <xdr:cNvSpPr>
          <a:spLocks/>
        </xdr:cNvSpPr>
      </xdr:nvSpPr>
      <xdr:spPr>
        <a:xfrm flipH="1">
          <a:off x="4991100" y="44291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160" zoomScaleNormal="160" zoomScalePageLayoutView="0" workbookViewId="0" topLeftCell="A22">
      <selection activeCell="L42" sqref="L42"/>
    </sheetView>
  </sheetViews>
  <sheetFormatPr defaultColWidth="9.140625" defaultRowHeight="12.75"/>
  <cols>
    <col min="1" max="1" width="16.140625" style="0" customWidth="1"/>
    <col min="2" max="2" width="9.00390625" style="0" customWidth="1"/>
    <col min="3" max="3" width="10.7109375" style="0" customWidth="1"/>
    <col min="4" max="4" width="9.421875" style="0" customWidth="1"/>
    <col min="14" max="14" width="16.7109375" style="0" customWidth="1"/>
  </cols>
  <sheetData>
    <row r="1" spans="1:13" ht="12.75">
      <c r="A1" t="s">
        <v>17</v>
      </c>
      <c r="M1" t="s">
        <v>18</v>
      </c>
    </row>
    <row r="2" ht="14.25">
      <c r="A2" s="3" t="s">
        <v>2</v>
      </c>
    </row>
    <row r="3" spans="1:4" s="1" customFormat="1" ht="12.75">
      <c r="A3" s="1" t="s">
        <v>11</v>
      </c>
      <c r="C3" s="12" t="s">
        <v>13</v>
      </c>
      <c r="D3" s="1" t="s">
        <v>12</v>
      </c>
    </row>
    <row r="4" spans="1:4" s="1" customFormat="1" ht="12.75">
      <c r="A4" s="1" t="s">
        <v>0</v>
      </c>
      <c r="B4" s="1" t="s">
        <v>1</v>
      </c>
      <c r="C4" s="13" t="s">
        <v>14</v>
      </c>
      <c r="D4" s="2" t="s">
        <v>15</v>
      </c>
    </row>
    <row r="5" spans="1:4" s="2" customFormat="1" ht="12.75">
      <c r="A5" s="16">
        <v>0</v>
      </c>
      <c r="B5" s="17">
        <f aca="true" t="shared" si="0" ref="B5:B38">COS(ATAN(A5))</f>
        <v>1</v>
      </c>
      <c r="C5" s="19" t="s">
        <v>6</v>
      </c>
      <c r="D5" s="14" t="s">
        <v>4</v>
      </c>
    </row>
    <row r="6" spans="1:4" s="2" customFormat="1" ht="12.75">
      <c r="A6" s="16">
        <v>0.142</v>
      </c>
      <c r="B6" s="17">
        <f t="shared" si="0"/>
        <v>0.9900679524776314</v>
      </c>
      <c r="C6" s="20"/>
      <c r="D6" s="15" t="s">
        <v>5</v>
      </c>
    </row>
    <row r="7" spans="1:2" s="2" customFormat="1" ht="11.25">
      <c r="A7" s="16">
        <v>0.203</v>
      </c>
      <c r="B7" s="17">
        <f t="shared" si="0"/>
        <v>0.9800112096283273</v>
      </c>
    </row>
    <row r="8" spans="1:4" s="2" customFormat="1" ht="11.25">
      <c r="A8" s="16">
        <v>0.251</v>
      </c>
      <c r="B8" s="17">
        <f t="shared" si="0"/>
        <v>0.9699138556404013</v>
      </c>
      <c r="C8" s="4">
        <f aca="true" t="shared" si="1" ref="C8:C38">(2.9-A8)/2.7</f>
        <v>0.981111111111111</v>
      </c>
      <c r="D8" s="18">
        <f>(C8-B8)*100</f>
        <v>1.119725547070971</v>
      </c>
    </row>
    <row r="9" spans="1:4" s="2" customFormat="1" ht="11.25">
      <c r="A9" s="16">
        <v>0.291</v>
      </c>
      <c r="B9" s="17">
        <f t="shared" si="0"/>
        <v>0.9601718815423336</v>
      </c>
      <c r="C9" s="17">
        <f t="shared" si="1"/>
        <v>0.9662962962962962</v>
      </c>
      <c r="D9" s="18">
        <f aca="true" t="shared" si="2" ref="D9:D38">(C9-B9)*100</f>
        <v>0.6124414753962637</v>
      </c>
    </row>
    <row r="10" spans="1:4" s="2" customFormat="1" ht="11.25">
      <c r="A10" s="16">
        <v>0.329</v>
      </c>
      <c r="B10" s="17">
        <f t="shared" si="0"/>
        <v>0.9499109488352914</v>
      </c>
      <c r="C10" s="17">
        <f t="shared" si="1"/>
        <v>0.9522222222222221</v>
      </c>
      <c r="D10" s="18">
        <f t="shared" si="2"/>
        <v>0.23112733869307123</v>
      </c>
    </row>
    <row r="11" spans="1:4" s="2" customFormat="1" ht="11.25">
      <c r="A11" s="16">
        <v>0.363</v>
      </c>
      <c r="B11" s="17">
        <f t="shared" si="0"/>
        <v>0.9399853887926785</v>
      </c>
      <c r="C11" s="17">
        <f t="shared" si="1"/>
        <v>0.9396296296296296</v>
      </c>
      <c r="D11" s="18">
        <f t="shared" si="2"/>
        <v>-0.035575916304886324</v>
      </c>
    </row>
    <row r="12" spans="1:4" s="2" customFormat="1" ht="11.25">
      <c r="A12" s="16">
        <v>0.395</v>
      </c>
      <c r="B12" s="17">
        <f t="shared" si="0"/>
        <v>0.9300716078070994</v>
      </c>
      <c r="C12" s="17">
        <f t="shared" si="1"/>
        <v>0.9277777777777777</v>
      </c>
      <c r="D12" s="18">
        <f t="shared" si="2"/>
        <v>-0.22938300293217084</v>
      </c>
    </row>
    <row r="13" spans="1:4" s="2" customFormat="1" ht="11.25">
      <c r="A13" s="16">
        <v>0.426</v>
      </c>
      <c r="B13" s="17">
        <f t="shared" si="0"/>
        <v>0.9199994082565709</v>
      </c>
      <c r="C13" s="17">
        <f t="shared" si="1"/>
        <v>0.9162962962962962</v>
      </c>
      <c r="D13" s="18">
        <f t="shared" si="2"/>
        <v>-0.370311196027473</v>
      </c>
    </row>
    <row r="14" spans="1:4" s="2" customFormat="1" ht="11.25">
      <c r="A14" s="16">
        <v>0.456</v>
      </c>
      <c r="B14" s="17">
        <f t="shared" si="0"/>
        <v>0.9098672593217504</v>
      </c>
      <c r="C14" s="17">
        <f t="shared" si="1"/>
        <v>0.9051851851851851</v>
      </c>
      <c r="D14" s="18">
        <f t="shared" si="2"/>
        <v>-0.4682074136565295</v>
      </c>
    </row>
    <row r="15" spans="1:4" s="2" customFormat="1" ht="11.25">
      <c r="A15" s="16">
        <v>0.486</v>
      </c>
      <c r="B15" s="17">
        <f t="shared" si="0"/>
        <v>0.8994071443113777</v>
      </c>
      <c r="C15" s="17">
        <f t="shared" si="1"/>
        <v>0.8940740740740739</v>
      </c>
      <c r="D15" s="18">
        <f t="shared" si="2"/>
        <v>-0.5333070237303783</v>
      </c>
    </row>
    <row r="16" spans="1:4" s="2" customFormat="1" ht="11.25">
      <c r="A16" s="16">
        <v>0.512</v>
      </c>
      <c r="B16" s="17">
        <f t="shared" si="0"/>
        <v>0.8901138250644769</v>
      </c>
      <c r="C16" s="17">
        <f t="shared" si="1"/>
        <v>0.8844444444444444</v>
      </c>
      <c r="D16" s="18">
        <f t="shared" si="2"/>
        <v>-0.5669380620032527</v>
      </c>
    </row>
    <row r="17" spans="1:4" s="2" customFormat="1" ht="11.25">
      <c r="A17" s="16">
        <v>0.54</v>
      </c>
      <c r="B17" s="17">
        <f t="shared" si="0"/>
        <v>0.8799053976571924</v>
      </c>
      <c r="C17" s="17">
        <f t="shared" si="1"/>
        <v>0.874074074074074</v>
      </c>
      <c r="D17" s="18">
        <f t="shared" si="2"/>
        <v>-0.5831323583118442</v>
      </c>
    </row>
    <row r="18" spans="1:4" s="2" customFormat="1" ht="11.25">
      <c r="A18" s="16">
        <v>0.567</v>
      </c>
      <c r="B18" s="17">
        <f t="shared" si="0"/>
        <v>0.8698977825338232</v>
      </c>
      <c r="C18" s="17">
        <f t="shared" si="1"/>
        <v>0.8640740740740741</v>
      </c>
      <c r="D18" s="18">
        <f t="shared" si="2"/>
        <v>-0.5823708459749111</v>
      </c>
    </row>
    <row r="19" spans="1:4" s="2" customFormat="1" ht="11.25">
      <c r="A19" s="16">
        <v>0.593</v>
      </c>
      <c r="B19" s="17">
        <f t="shared" si="0"/>
        <v>0.8601378049433709</v>
      </c>
      <c r="C19" s="17">
        <f t="shared" si="1"/>
        <v>0.8544444444444443</v>
      </c>
      <c r="D19" s="18">
        <f t="shared" si="2"/>
        <v>-0.5693360498926547</v>
      </c>
    </row>
    <row r="20" spans="1:4" s="2" customFormat="1" ht="11.25">
      <c r="A20" s="16">
        <v>0.62</v>
      </c>
      <c r="B20" s="17">
        <f t="shared" si="0"/>
        <v>0.8499026917123795</v>
      </c>
      <c r="C20" s="17">
        <f t="shared" si="1"/>
        <v>0.8444444444444443</v>
      </c>
      <c r="D20" s="18">
        <f t="shared" si="2"/>
        <v>-0.5458247267935201</v>
      </c>
    </row>
    <row r="21" spans="1:4" s="2" customFormat="1" ht="11.25">
      <c r="A21" s="16">
        <v>0.646</v>
      </c>
      <c r="B21" s="17">
        <f t="shared" si="0"/>
        <v>0.8399755698338146</v>
      </c>
      <c r="C21" s="17">
        <f t="shared" si="1"/>
        <v>0.8348148148148148</v>
      </c>
      <c r="D21" s="18">
        <f t="shared" si="2"/>
        <v>-0.5160755018999819</v>
      </c>
    </row>
    <row r="22" spans="1:4" s="2" customFormat="1" ht="11.25">
      <c r="A22" s="16">
        <v>0.672</v>
      </c>
      <c r="B22" s="17">
        <f t="shared" si="0"/>
        <v>0.8300015697004529</v>
      </c>
      <c r="C22" s="17">
        <f t="shared" si="1"/>
        <v>0.825185185185185</v>
      </c>
      <c r="D22" s="18">
        <f t="shared" si="2"/>
        <v>-0.4816384515267891</v>
      </c>
    </row>
    <row r="23" spans="1:4" s="2" customFormat="1" ht="11.25">
      <c r="A23" s="16">
        <v>0.696</v>
      </c>
      <c r="B23" s="17">
        <f t="shared" si="0"/>
        <v>0.8207713464621158</v>
      </c>
      <c r="C23" s="17">
        <f t="shared" si="1"/>
        <v>0.8162962962962962</v>
      </c>
      <c r="D23" s="18">
        <f t="shared" si="2"/>
        <v>-0.4475050165819616</v>
      </c>
    </row>
    <row r="24" spans="1:4" s="2" customFormat="1" ht="11.25">
      <c r="A24" s="16">
        <v>0.724</v>
      </c>
      <c r="B24" s="17">
        <f t="shared" si="0"/>
        <v>0.809995191234823</v>
      </c>
      <c r="C24" s="17">
        <f t="shared" si="1"/>
        <v>0.8059259259259259</v>
      </c>
      <c r="D24" s="18">
        <f t="shared" si="2"/>
        <v>-0.4069265308897063</v>
      </c>
    </row>
    <row r="25" spans="1:4" s="2" customFormat="1" ht="11.25">
      <c r="A25" s="16">
        <v>0.75</v>
      </c>
      <c r="B25" s="17">
        <f t="shared" si="0"/>
        <v>0.8</v>
      </c>
      <c r="C25" s="17">
        <f t="shared" si="1"/>
        <v>0.7962962962962962</v>
      </c>
      <c r="D25" s="18">
        <f t="shared" si="2"/>
        <v>-0.37037037037038756</v>
      </c>
    </row>
    <row r="26" spans="1:4" s="2" customFormat="1" ht="11.25">
      <c r="A26" s="16">
        <v>0.776</v>
      </c>
      <c r="B26" s="17">
        <f t="shared" si="0"/>
        <v>0.7900323755581002</v>
      </c>
      <c r="C26" s="17">
        <f t="shared" si="1"/>
        <v>0.7866666666666665</v>
      </c>
      <c r="D26" s="18">
        <f t="shared" si="2"/>
        <v>-0.33657088914337274</v>
      </c>
    </row>
    <row r="27" spans="1:4" s="2" customFormat="1" ht="11.25">
      <c r="A27" s="16">
        <v>0.802</v>
      </c>
      <c r="B27" s="17">
        <f t="shared" si="0"/>
        <v>0.780107149770944</v>
      </c>
      <c r="C27" s="17">
        <f t="shared" si="1"/>
        <v>0.777037037037037</v>
      </c>
      <c r="D27" s="18">
        <f t="shared" si="2"/>
        <v>-0.30701127339070045</v>
      </c>
    </row>
    <row r="28" spans="1:4" s="2" customFormat="1" ht="11.25">
      <c r="A28" s="16">
        <v>0.829</v>
      </c>
      <c r="B28" s="17">
        <f t="shared" si="0"/>
        <v>0.7698594407703315</v>
      </c>
      <c r="C28" s="17">
        <f t="shared" si="1"/>
        <v>0.7670370370370369</v>
      </c>
      <c r="D28" s="18">
        <f t="shared" si="2"/>
        <v>-0.2822403733294676</v>
      </c>
    </row>
    <row r="29" spans="1:4" s="2" customFormat="1" ht="11.25">
      <c r="A29" s="16">
        <v>0.855</v>
      </c>
      <c r="B29" s="17">
        <f t="shared" si="0"/>
        <v>0.7600607920933247</v>
      </c>
      <c r="C29" s="17">
        <f t="shared" si="1"/>
        <v>0.7574074074074073</v>
      </c>
      <c r="D29" s="18">
        <f t="shared" si="2"/>
        <v>-0.26533846859173593</v>
      </c>
    </row>
    <row r="30" spans="1:4" s="2" customFormat="1" ht="11.25">
      <c r="A30" s="16">
        <v>0.882</v>
      </c>
      <c r="B30" s="17">
        <f t="shared" si="0"/>
        <v>0.7499691581525434</v>
      </c>
      <c r="C30" s="17">
        <f t="shared" si="1"/>
        <v>0.7474074074074073</v>
      </c>
      <c r="D30" s="18">
        <f t="shared" si="2"/>
        <v>-0.2561750745136093</v>
      </c>
    </row>
    <row r="31" spans="1:4" s="2" customFormat="1" ht="11.25">
      <c r="A31" s="16">
        <v>0.909</v>
      </c>
      <c r="B31" s="17">
        <f t="shared" si="0"/>
        <v>0.7399735554455968</v>
      </c>
      <c r="C31" s="17">
        <f t="shared" si="1"/>
        <v>0.7374074074074073</v>
      </c>
      <c r="D31" s="18">
        <f t="shared" si="2"/>
        <v>-0.2566148038189553</v>
      </c>
    </row>
    <row r="32" spans="1:4" s="2" customFormat="1" ht="11.25">
      <c r="A32" s="16">
        <v>0.936</v>
      </c>
      <c r="B32" s="17">
        <f t="shared" si="0"/>
        <v>0.7300833954725184</v>
      </c>
      <c r="C32" s="17">
        <f t="shared" si="1"/>
        <v>0.7274074074074074</v>
      </c>
      <c r="D32" s="18">
        <f t="shared" si="2"/>
        <v>-0.26759880651110457</v>
      </c>
    </row>
    <row r="33" spans="1:4" s="2" customFormat="1" ht="11.25">
      <c r="A33" s="16">
        <v>0.964</v>
      </c>
      <c r="B33" s="17">
        <f t="shared" si="0"/>
        <v>0.7199470691333986</v>
      </c>
      <c r="C33" s="17">
        <f t="shared" si="1"/>
        <v>0.7170370370370369</v>
      </c>
      <c r="D33" s="18">
        <f t="shared" si="2"/>
        <v>-0.2910032096361648</v>
      </c>
    </row>
    <row r="34" spans="1:4" s="2" customFormat="1" ht="11.25">
      <c r="A34" s="16">
        <v>0.992</v>
      </c>
      <c r="B34" s="17">
        <f t="shared" si="0"/>
        <v>0.7099408422424277</v>
      </c>
      <c r="C34" s="17">
        <f t="shared" si="1"/>
        <v>0.7066666666666666</v>
      </c>
      <c r="D34" s="18">
        <f t="shared" si="2"/>
        <v>-0.3274175575761151</v>
      </c>
    </row>
    <row r="35" spans="1:4" s="2" customFormat="1" ht="11.25">
      <c r="A35" s="16">
        <v>1.02</v>
      </c>
      <c r="B35" s="17">
        <f t="shared" si="0"/>
        <v>0.7000714109260574</v>
      </c>
      <c r="C35" s="17">
        <f t="shared" si="1"/>
        <v>0.6962962962962962</v>
      </c>
      <c r="D35" s="18">
        <f t="shared" si="2"/>
        <v>-0.37751146297612115</v>
      </c>
    </row>
    <row r="36" spans="1:4" s="2" customFormat="1" ht="11.25">
      <c r="A36" s="16">
        <v>1.04</v>
      </c>
      <c r="B36" s="17">
        <f t="shared" si="0"/>
        <v>0.6931087162517845</v>
      </c>
      <c r="C36" s="17">
        <f t="shared" si="1"/>
        <v>0.6888888888888888</v>
      </c>
      <c r="D36" s="18">
        <f t="shared" si="2"/>
        <v>-0.4219827362895723</v>
      </c>
    </row>
    <row r="37" spans="1:4" s="2" customFormat="1" ht="11.25">
      <c r="A37" s="16">
        <v>1.078</v>
      </c>
      <c r="B37" s="17">
        <f t="shared" si="0"/>
        <v>0.6800858180990302</v>
      </c>
      <c r="C37" s="17">
        <f t="shared" si="1"/>
        <v>0.6748148148148148</v>
      </c>
      <c r="D37" s="18">
        <f t="shared" si="2"/>
        <v>-0.5271003284215481</v>
      </c>
    </row>
    <row r="38" spans="1:4" s="2" customFormat="1" ht="11.25">
      <c r="A38" s="16">
        <v>1.108</v>
      </c>
      <c r="B38" s="17">
        <f t="shared" si="0"/>
        <v>0.6700005461846679</v>
      </c>
      <c r="C38" s="17">
        <f t="shared" si="1"/>
        <v>0.6637037037037036</v>
      </c>
      <c r="D38" s="18">
        <f t="shared" si="2"/>
        <v>-0.6296842480964293</v>
      </c>
    </row>
    <row r="39" s="1" customFormat="1" ht="12.75"/>
    <row r="40" s="1" customFormat="1" ht="14.25">
      <c r="A40" s="6" t="s">
        <v>3</v>
      </c>
    </row>
    <row r="41" s="1" customFormat="1" ht="12.75">
      <c r="A41" s="5" t="s">
        <v>19</v>
      </c>
    </row>
    <row r="42" s="1" customFormat="1" ht="12.75">
      <c r="A42" s="5" t="s">
        <v>21</v>
      </c>
    </row>
    <row r="43" s="1" customFormat="1" ht="12.75">
      <c r="A43" s="5" t="s">
        <v>22</v>
      </c>
    </row>
    <row r="44" s="1" customFormat="1" ht="12.75">
      <c r="A44" s="5" t="s">
        <v>23</v>
      </c>
    </row>
    <row r="45" s="1" customFormat="1" ht="12.75">
      <c r="A45" s="5" t="s">
        <v>20</v>
      </c>
    </row>
    <row r="46" s="1" customFormat="1" ht="12.75">
      <c r="A46" s="5" t="s">
        <v>16</v>
      </c>
    </row>
    <row r="47" s="1" customFormat="1" ht="4.5" customHeight="1"/>
    <row r="48" spans="1:9" s="1" customFormat="1" ht="12.75">
      <c r="A48" s="1" t="s">
        <v>6</v>
      </c>
      <c r="B48" s="7" t="s">
        <v>4</v>
      </c>
      <c r="D48" s="7" t="s">
        <v>7</v>
      </c>
      <c r="E48" s="11" t="s">
        <v>8</v>
      </c>
      <c r="G48" s="1" t="s">
        <v>9</v>
      </c>
      <c r="H48" s="10" t="s">
        <v>10</v>
      </c>
      <c r="I48" s="9">
        <f>(2.9-0.75)/2.7</f>
        <v>0.7962962962962962</v>
      </c>
    </row>
    <row r="49" spans="2:8" s="1" customFormat="1" ht="12.75">
      <c r="B49" s="8" t="s">
        <v>5</v>
      </c>
      <c r="H49" s="8" t="s">
        <v>5</v>
      </c>
    </row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</sheetData>
  <sheetProtection/>
  <printOptions/>
  <pageMargins left="0.4" right="0.11" top="0.37" bottom="0.3" header="0.17" footer="0.25"/>
  <pageSetup horizontalDpi="120" verticalDpi="120" orientation="landscape" paperSize="9" r:id="rId2"/>
  <headerFooter alignWithMargins="0">
    <oddHeader>&amp;L&amp;D&amp;C&amp;F&amp;RПРИЛОЖЕНИЕ 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</dc:creator>
  <cp:keywords/>
  <dc:description/>
  <cp:lastModifiedBy>Rumen Yordanov</cp:lastModifiedBy>
  <cp:lastPrinted>2001-05-12T09:29:01Z</cp:lastPrinted>
  <dcterms:created xsi:type="dcterms:W3CDTF">2001-05-07T21:42:24Z</dcterms:created>
  <dcterms:modified xsi:type="dcterms:W3CDTF">2022-06-07T08:48:34Z</dcterms:modified>
  <cp:category/>
  <cp:version/>
  <cp:contentType/>
  <cp:contentStatus/>
</cp:coreProperties>
</file>