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7485" windowHeight="328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<sst xmlns="http://schemas.openxmlformats.org/spreadsheetml/2006/main" count="41" uniqueCount="23">
  <si>
    <t>Дебит</t>
  </si>
  <si>
    <t xml:space="preserve"> ел.енергия</t>
  </si>
  <si>
    <t>Разходен</t>
  </si>
  <si>
    <t>коефициент</t>
  </si>
  <si>
    <t>м</t>
  </si>
  <si>
    <t>KWh</t>
  </si>
  <si>
    <t>м3</t>
  </si>
  <si>
    <t>KWh/м3</t>
  </si>
  <si>
    <t>Месец</t>
  </si>
  <si>
    <t>ПС І-ви подем</t>
  </si>
  <si>
    <t>Геодезичен напор,м</t>
  </si>
  <si>
    <t>ПС ІІ-ри подем</t>
  </si>
  <si>
    <t>Среден</t>
  </si>
  <si>
    <t>напор</t>
  </si>
  <si>
    <t>Wh/м3/м</t>
  </si>
  <si>
    <t>Общи</t>
  </si>
  <si>
    <t>показатели</t>
  </si>
  <si>
    <t>Средния геодезичен напор се изчислява по следната формула:</t>
  </si>
  <si>
    <t>Нср = (Q1*H1+ … +Qn*Hn)/(Q1+….+Qn) ,м</t>
  </si>
  <si>
    <t>Консум.</t>
  </si>
  <si>
    <t>Изчисление на КПД на помпените системи  %</t>
  </si>
  <si>
    <t>КПД на помпената система отразява общата ефективност на вложената ел.енергия спрямо извършената полезна работа от нея.</t>
  </si>
  <si>
    <t>ПРИМЕР ЗА ИЗЧИСЛЕНИЕ НА КПДсис ЗА ДВА ОБЕКТА ИНДИВИДУАЛНО И СЪВМЕСТНО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</si>
</sst>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\ ?/4"/>
    <numFmt numFmtId="173" formatCode="#\ ?/2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\-yy"/>
    <numFmt numFmtId="180" formatCode="mmm/yyyy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179" fontId="1" fillId="0" borderId="14" xfId="0" applyNumberFormat="1" applyFont="1" applyFill="1" applyBorder="1" applyAlignment="1">
      <alignment horizontal="left"/>
    </xf>
    <xf numFmtId="177" fontId="1" fillId="0" borderId="15" xfId="0" applyNumberFormat="1" applyFont="1" applyFill="1" applyBorder="1" applyAlignment="1">
      <alignment horizontal="center"/>
    </xf>
    <xf numFmtId="17" fontId="1" fillId="0" borderId="14" xfId="0" applyNumberFormat="1" applyFont="1" applyFill="1" applyBorder="1" applyAlignment="1">
      <alignment horizontal="left"/>
    </xf>
    <xf numFmtId="17" fontId="1" fillId="0" borderId="16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 horizontal="center"/>
    </xf>
    <xf numFmtId="177" fontId="1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77" fontId="1" fillId="0" borderId="22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ПС  І-ВИ ПОДЕМ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95"/>
          <c:w val="0.8737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Sheet1!$E$15:$E$26</c:f>
              <c:numCache/>
            </c:numRef>
          </c:val>
        </c:ser>
        <c:axId val="19031867"/>
        <c:axId val="37069076"/>
      </c:barChart>
      <c:catAx>
        <c:axId val="1903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Месеци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Разходен коефициент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ПС ІІ-ри подем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75"/>
          <c:y val="0.196"/>
          <c:w val="0.8367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Sheet1!$K$15:$K$26</c:f>
              <c:numCache/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Месеци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Разходен коефициент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Общи показатели на двете ПС</a:t>
            </a:r>
          </a:p>
        </c:rich>
      </c:tx>
      <c:layout>
        <c:manualLayout>
          <c:xMode val="factor"/>
          <c:yMode val="factor"/>
          <c:x val="0.002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95"/>
          <c:w val="0.8877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Sheet1!$M$15:$M$26</c:f>
              <c:numCache/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Месеци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Разходен коефициент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3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142875</xdr:rowOff>
    </xdr:from>
    <xdr:to>
      <xdr:col>3</xdr:col>
      <xdr:colOff>685800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95250" y="5267325"/>
        <a:ext cx="32480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752475</xdr:colOff>
      <xdr:row>26</xdr:row>
      <xdr:rowOff>142875</xdr:rowOff>
    </xdr:from>
    <xdr:to>
      <xdr:col>8</xdr:col>
      <xdr:colOff>257175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409950" y="5267325"/>
        <a:ext cx="34099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26</xdr:row>
      <xdr:rowOff>142875</xdr:rowOff>
    </xdr:from>
    <xdr:to>
      <xdr:col>12</xdr:col>
      <xdr:colOff>666750</xdr:colOff>
      <xdr:row>36</xdr:row>
      <xdr:rowOff>28575</xdr:rowOff>
    </xdr:to>
    <xdr:graphicFrame>
      <xdr:nvGraphicFramePr>
        <xdr:cNvPr id="3" name="Chart 3"/>
        <xdr:cNvGraphicFramePr/>
      </xdr:nvGraphicFramePr>
      <xdr:xfrm>
        <a:off x="6858000" y="5267325"/>
        <a:ext cx="361950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85" zoomScaleNormal="85" zoomScalePageLayoutView="0" workbookViewId="0" topLeftCell="A1">
      <selection activeCell="O13" sqref="O13"/>
    </sheetView>
  </sheetViews>
  <sheetFormatPr defaultColWidth="10.8515625" defaultRowHeight="16.5" customHeight="1"/>
  <cols>
    <col min="1" max="1" width="17.140625" style="1" customWidth="1"/>
    <col min="2" max="2" width="7.7109375" style="1" bestFit="1" customWidth="1"/>
    <col min="3" max="3" width="15.00390625" style="1" bestFit="1" customWidth="1"/>
    <col min="4" max="4" width="13.8515625" style="1" bestFit="1" customWidth="1"/>
    <col min="5" max="5" width="14.00390625" style="1" bestFit="1" customWidth="1"/>
    <col min="6" max="6" width="2.57421875" style="1" customWidth="1"/>
    <col min="7" max="7" width="17.28125" style="1" bestFit="1" customWidth="1"/>
    <col min="8" max="8" width="10.8515625" style="1" customWidth="1"/>
    <col min="9" max="9" width="13.140625" style="1" customWidth="1"/>
    <col min="10" max="10" width="10.8515625" style="1" customWidth="1"/>
    <col min="11" max="11" width="13.8515625" style="1" customWidth="1"/>
    <col min="12" max="12" width="10.8515625" style="1" customWidth="1"/>
    <col min="13" max="13" width="13.421875" style="1" customWidth="1"/>
    <col min="14" max="18" width="10.8515625" style="1" customWidth="1"/>
    <col min="19" max="19" width="10.8515625" style="2" customWidth="1"/>
    <col min="20" max="16384" width="10.8515625" style="1" customWidth="1"/>
  </cols>
  <sheetData>
    <row r="1" ht="5.25" customHeight="1"/>
    <row r="2" ht="16.5" customHeight="1">
      <c r="C2" s="30" t="s">
        <v>20</v>
      </c>
    </row>
    <row r="3" ht="5.25" customHeight="1"/>
    <row r="4" ht="16.5" customHeight="1">
      <c r="A4" s="3" t="s">
        <v>21</v>
      </c>
    </row>
    <row r="5" ht="16.5" customHeight="1">
      <c r="A5" s="3" t="s">
        <v>17</v>
      </c>
    </row>
    <row r="6" ht="16.5" customHeight="1">
      <c r="A6" s="3" t="s">
        <v>18</v>
      </c>
    </row>
    <row r="7" ht="6.75" customHeight="1">
      <c r="A7" s="3"/>
    </row>
    <row r="8" ht="17.25" customHeight="1">
      <c r="A8" s="3" t="s">
        <v>22</v>
      </c>
    </row>
    <row r="9" ht="7.5" customHeight="1" thickBot="1"/>
    <row r="10" spans="1:13" ht="16.5" customHeight="1">
      <c r="A10" s="7" t="s">
        <v>9</v>
      </c>
      <c r="B10" s="8"/>
      <c r="C10" s="9" t="s">
        <v>10</v>
      </c>
      <c r="D10" s="8"/>
      <c r="E10" s="10">
        <v>80</v>
      </c>
      <c r="G10" s="21" t="s">
        <v>11</v>
      </c>
      <c r="H10" s="8"/>
      <c r="I10" s="9" t="s">
        <v>10</v>
      </c>
      <c r="J10" s="8"/>
      <c r="K10" s="24">
        <v>120</v>
      </c>
      <c r="L10" s="22" t="s">
        <v>15</v>
      </c>
      <c r="M10" s="23"/>
    </row>
    <row r="11" spans="1:13" ht="16.5" customHeight="1">
      <c r="A11" s="11"/>
      <c r="B11" s="4"/>
      <c r="C11" s="4"/>
      <c r="D11" s="4"/>
      <c r="E11" s="12"/>
      <c r="G11" s="11"/>
      <c r="H11" s="4"/>
      <c r="I11" s="4"/>
      <c r="J11" s="4"/>
      <c r="K11" s="25"/>
      <c r="L11" s="34" t="s">
        <v>16</v>
      </c>
      <c r="M11" s="33"/>
    </row>
    <row r="12" spans="1:13" ht="31.5" customHeight="1">
      <c r="A12" s="11"/>
      <c r="B12" s="4" t="s">
        <v>0</v>
      </c>
      <c r="C12" s="5" t="s">
        <v>19</v>
      </c>
      <c r="D12" s="4" t="s">
        <v>2</v>
      </c>
      <c r="E12" s="12" t="s">
        <v>2</v>
      </c>
      <c r="G12" s="11"/>
      <c r="H12" s="4" t="s">
        <v>0</v>
      </c>
      <c r="I12" s="5" t="s">
        <v>19</v>
      </c>
      <c r="J12" s="4" t="s">
        <v>2</v>
      </c>
      <c r="K12" s="25" t="s">
        <v>2</v>
      </c>
      <c r="L12" s="31" t="s">
        <v>12</v>
      </c>
      <c r="M12" s="32" t="s">
        <v>2</v>
      </c>
    </row>
    <row r="13" spans="1:13" ht="16.5" customHeight="1">
      <c r="A13" s="11"/>
      <c r="B13" s="4"/>
      <c r="C13" s="4" t="s">
        <v>1</v>
      </c>
      <c r="D13" s="4" t="s">
        <v>3</v>
      </c>
      <c r="E13" s="12" t="s">
        <v>3</v>
      </c>
      <c r="G13" s="11"/>
      <c r="H13" s="4"/>
      <c r="I13" s="4" t="s">
        <v>1</v>
      </c>
      <c r="J13" s="4" t="s">
        <v>3</v>
      </c>
      <c r="K13" s="25" t="s">
        <v>3</v>
      </c>
      <c r="L13" s="11" t="s">
        <v>13</v>
      </c>
      <c r="M13" s="12" t="s">
        <v>3</v>
      </c>
    </row>
    <row r="14" spans="1:13" ht="16.5" customHeight="1">
      <c r="A14" s="13" t="s">
        <v>8</v>
      </c>
      <c r="B14" s="4" t="s">
        <v>6</v>
      </c>
      <c r="C14" s="4" t="s">
        <v>5</v>
      </c>
      <c r="D14" s="4" t="s">
        <v>7</v>
      </c>
      <c r="E14" s="12" t="s">
        <v>14</v>
      </c>
      <c r="G14" s="13" t="s">
        <v>8</v>
      </c>
      <c r="H14" s="4" t="s">
        <v>6</v>
      </c>
      <c r="I14" s="4" t="s">
        <v>5</v>
      </c>
      <c r="J14" s="4" t="s">
        <v>7</v>
      </c>
      <c r="K14" s="25" t="s">
        <v>14</v>
      </c>
      <c r="L14" s="11" t="s">
        <v>4</v>
      </c>
      <c r="M14" s="12" t="s">
        <v>14</v>
      </c>
    </row>
    <row r="15" spans="1:13" ht="16.5" customHeight="1">
      <c r="A15" s="14">
        <v>37987</v>
      </c>
      <c r="B15" s="4">
        <v>50000</v>
      </c>
      <c r="C15" s="4">
        <v>25000</v>
      </c>
      <c r="D15" s="6">
        <f>C15/B15</f>
        <v>0.5</v>
      </c>
      <c r="E15" s="15">
        <f>D15*1000/$E$10</f>
        <v>6.25</v>
      </c>
      <c r="G15" s="14">
        <v>37987</v>
      </c>
      <c r="H15" s="4">
        <v>22000</v>
      </c>
      <c r="I15" s="4">
        <v>18500</v>
      </c>
      <c r="J15" s="6">
        <f>I15/H15</f>
        <v>0.8409090909090909</v>
      </c>
      <c r="K15" s="26">
        <f aca="true" t="shared" si="0" ref="K15:K26">J15*1000/$K$10</f>
        <v>7.007575757575759</v>
      </c>
      <c r="L15" s="28">
        <f>(B15*80+H15*120)/(B15+H15)</f>
        <v>92.22222222222223</v>
      </c>
      <c r="M15" s="15">
        <f>1000*(C15+I15)/((B15+H15)*L15)</f>
        <v>6.551204819277109</v>
      </c>
    </row>
    <row r="16" spans="1:13" ht="16.5" customHeight="1">
      <c r="A16" s="16">
        <v>38018</v>
      </c>
      <c r="B16" s="4">
        <v>55000</v>
      </c>
      <c r="C16" s="4">
        <v>28000</v>
      </c>
      <c r="D16" s="6">
        <f aca="true" t="shared" si="1" ref="D16:D26">C16/B16</f>
        <v>0.509090909090909</v>
      </c>
      <c r="E16" s="15">
        <f aca="true" t="shared" si="2" ref="E16:E26">D16*1000/$E$10</f>
        <v>6.363636363636363</v>
      </c>
      <c r="G16" s="16">
        <v>38018</v>
      </c>
      <c r="H16" s="4">
        <v>24000</v>
      </c>
      <c r="I16" s="4">
        <v>19000</v>
      </c>
      <c r="J16" s="6">
        <f aca="true" t="shared" si="3" ref="J16:J26">I16/H16</f>
        <v>0.7916666666666666</v>
      </c>
      <c r="K16" s="26">
        <f t="shared" si="0"/>
        <v>6.597222222222222</v>
      </c>
      <c r="L16" s="28">
        <f aca="true" t="shared" si="4" ref="L16:L26">(B16*80+H16*120)/(B16+H16)</f>
        <v>92.15189873417721</v>
      </c>
      <c r="M16" s="15">
        <f aca="true" t="shared" si="5" ref="M16:M26">1000*(C16+I16)/((B16+H16)*L16)</f>
        <v>6.456043956043957</v>
      </c>
    </row>
    <row r="17" spans="1:13" ht="16.5" customHeight="1">
      <c r="A17" s="16">
        <v>38047</v>
      </c>
      <c r="B17" s="4">
        <v>53000</v>
      </c>
      <c r="C17" s="4">
        <v>26000</v>
      </c>
      <c r="D17" s="6">
        <f t="shared" si="1"/>
        <v>0.49056603773584906</v>
      </c>
      <c r="E17" s="15">
        <f t="shared" si="2"/>
        <v>6.132075471698114</v>
      </c>
      <c r="G17" s="16">
        <v>38047</v>
      </c>
      <c r="H17" s="4">
        <v>21000</v>
      </c>
      <c r="I17" s="4">
        <v>18000</v>
      </c>
      <c r="J17" s="6">
        <f t="shared" si="3"/>
        <v>0.8571428571428571</v>
      </c>
      <c r="K17" s="26">
        <f t="shared" si="0"/>
        <v>7.142857142857142</v>
      </c>
      <c r="L17" s="28">
        <f t="shared" si="4"/>
        <v>91.35135135135135</v>
      </c>
      <c r="M17" s="15">
        <f t="shared" si="5"/>
        <v>6.508875739644971</v>
      </c>
    </row>
    <row r="18" spans="1:13" ht="16.5" customHeight="1">
      <c r="A18" s="14">
        <v>38078</v>
      </c>
      <c r="B18" s="4">
        <v>48000</v>
      </c>
      <c r="C18" s="4">
        <v>25000</v>
      </c>
      <c r="D18" s="6">
        <f t="shared" si="1"/>
        <v>0.5208333333333334</v>
      </c>
      <c r="E18" s="15">
        <f t="shared" si="2"/>
        <v>6.510416666666667</v>
      </c>
      <c r="G18" s="14">
        <v>38078</v>
      </c>
      <c r="H18" s="4">
        <v>23000</v>
      </c>
      <c r="I18" s="4">
        <v>20000</v>
      </c>
      <c r="J18" s="6">
        <f t="shared" si="3"/>
        <v>0.8695652173913043</v>
      </c>
      <c r="K18" s="26">
        <f t="shared" si="0"/>
        <v>7.246376811594203</v>
      </c>
      <c r="L18" s="28">
        <f t="shared" si="4"/>
        <v>92.95774647887323</v>
      </c>
      <c r="M18" s="15">
        <f t="shared" si="5"/>
        <v>6.818181818181819</v>
      </c>
    </row>
    <row r="19" spans="1:13" ht="16.5" customHeight="1">
      <c r="A19" s="16">
        <v>38108</v>
      </c>
      <c r="B19" s="4">
        <v>55000</v>
      </c>
      <c r="C19" s="4">
        <v>29000</v>
      </c>
      <c r="D19" s="6">
        <f t="shared" si="1"/>
        <v>0.5272727272727272</v>
      </c>
      <c r="E19" s="15">
        <f t="shared" si="2"/>
        <v>6.590909090909091</v>
      </c>
      <c r="G19" s="16">
        <v>38108</v>
      </c>
      <c r="H19" s="4">
        <v>25000</v>
      </c>
      <c r="I19" s="4">
        <v>21000</v>
      </c>
      <c r="J19" s="6">
        <f t="shared" si="3"/>
        <v>0.84</v>
      </c>
      <c r="K19" s="26">
        <f t="shared" si="0"/>
        <v>7</v>
      </c>
      <c r="L19" s="28">
        <f t="shared" si="4"/>
        <v>92.5</v>
      </c>
      <c r="M19" s="15">
        <f t="shared" si="5"/>
        <v>6.756756756756757</v>
      </c>
    </row>
    <row r="20" spans="1:13" ht="16.5" customHeight="1">
      <c r="A20" s="16">
        <v>38139</v>
      </c>
      <c r="B20" s="4">
        <v>59000</v>
      </c>
      <c r="C20" s="4">
        <v>30000</v>
      </c>
      <c r="D20" s="6">
        <f t="shared" si="1"/>
        <v>0.5084745762711864</v>
      </c>
      <c r="E20" s="15">
        <f t="shared" si="2"/>
        <v>6.3559322033898304</v>
      </c>
      <c r="G20" s="16">
        <v>38139</v>
      </c>
      <c r="H20" s="4">
        <v>28000</v>
      </c>
      <c r="I20" s="4">
        <v>22000</v>
      </c>
      <c r="J20" s="6">
        <f t="shared" si="3"/>
        <v>0.7857142857142857</v>
      </c>
      <c r="K20" s="26">
        <f t="shared" si="0"/>
        <v>6.5476190476190474</v>
      </c>
      <c r="L20" s="28">
        <f t="shared" si="4"/>
        <v>92.8735632183908</v>
      </c>
      <c r="M20" s="15">
        <f t="shared" si="5"/>
        <v>6.435643564356436</v>
      </c>
    </row>
    <row r="21" spans="1:13" ht="16.5" customHeight="1">
      <c r="A21" s="16">
        <v>38169</v>
      </c>
      <c r="B21" s="4">
        <v>62000</v>
      </c>
      <c r="C21" s="4">
        <v>31000</v>
      </c>
      <c r="D21" s="6">
        <f t="shared" si="1"/>
        <v>0.5</v>
      </c>
      <c r="E21" s="15">
        <f t="shared" si="2"/>
        <v>6.25</v>
      </c>
      <c r="G21" s="16">
        <v>38169</v>
      </c>
      <c r="H21" s="4">
        <v>32000</v>
      </c>
      <c r="I21" s="4">
        <v>26000</v>
      </c>
      <c r="J21" s="6">
        <f t="shared" si="3"/>
        <v>0.8125</v>
      </c>
      <c r="K21" s="26">
        <f t="shared" si="0"/>
        <v>6.770833333333333</v>
      </c>
      <c r="L21" s="28">
        <f t="shared" si="4"/>
        <v>93.61702127659575</v>
      </c>
      <c r="M21" s="15">
        <f t="shared" si="5"/>
        <v>6.4772727272727275</v>
      </c>
    </row>
    <row r="22" spans="1:13" ht="16.5" customHeight="1">
      <c r="A22" s="16">
        <v>38200</v>
      </c>
      <c r="B22" s="4">
        <v>65000</v>
      </c>
      <c r="C22" s="4">
        <v>33000</v>
      </c>
      <c r="D22" s="6">
        <f t="shared" si="1"/>
        <v>0.5076923076923077</v>
      </c>
      <c r="E22" s="15">
        <f t="shared" si="2"/>
        <v>6.346153846153846</v>
      </c>
      <c r="G22" s="16">
        <v>38200</v>
      </c>
      <c r="H22" s="4">
        <v>38000</v>
      </c>
      <c r="I22" s="4">
        <v>29000</v>
      </c>
      <c r="J22" s="6">
        <f t="shared" si="3"/>
        <v>0.7631578947368421</v>
      </c>
      <c r="K22" s="26">
        <f t="shared" si="0"/>
        <v>6.359649122807018</v>
      </c>
      <c r="L22" s="28">
        <f t="shared" si="4"/>
        <v>94.75728155339806</v>
      </c>
      <c r="M22" s="15">
        <f t="shared" si="5"/>
        <v>6.352459016393443</v>
      </c>
    </row>
    <row r="23" spans="1:13" ht="16.5" customHeight="1">
      <c r="A23" s="16">
        <v>38231</v>
      </c>
      <c r="B23" s="4">
        <v>58000</v>
      </c>
      <c r="C23" s="4">
        <v>28000</v>
      </c>
      <c r="D23" s="6">
        <f t="shared" si="1"/>
        <v>0.4827586206896552</v>
      </c>
      <c r="E23" s="15">
        <f t="shared" si="2"/>
        <v>6.0344827586206895</v>
      </c>
      <c r="G23" s="16">
        <v>38231</v>
      </c>
      <c r="H23" s="4">
        <v>28000</v>
      </c>
      <c r="I23" s="4">
        <v>24000</v>
      </c>
      <c r="J23" s="6">
        <f t="shared" si="3"/>
        <v>0.8571428571428571</v>
      </c>
      <c r="K23" s="26">
        <f t="shared" si="0"/>
        <v>7.142857142857142</v>
      </c>
      <c r="L23" s="28">
        <f t="shared" si="4"/>
        <v>93.02325581395348</v>
      </c>
      <c r="M23" s="15">
        <f t="shared" si="5"/>
        <v>6.5</v>
      </c>
    </row>
    <row r="24" spans="1:13" ht="16.5" customHeight="1">
      <c r="A24" s="16">
        <v>38261</v>
      </c>
      <c r="B24" s="4">
        <v>52000</v>
      </c>
      <c r="C24" s="4">
        <v>26000</v>
      </c>
      <c r="D24" s="6">
        <f t="shared" si="1"/>
        <v>0.5</v>
      </c>
      <c r="E24" s="15">
        <f t="shared" si="2"/>
        <v>6.25</v>
      </c>
      <c r="G24" s="16">
        <v>38261</v>
      </c>
      <c r="H24" s="4">
        <v>24000</v>
      </c>
      <c r="I24" s="4">
        <v>22000</v>
      </c>
      <c r="J24" s="6">
        <f t="shared" si="3"/>
        <v>0.9166666666666666</v>
      </c>
      <c r="K24" s="26">
        <f t="shared" si="0"/>
        <v>7.638888888888888</v>
      </c>
      <c r="L24" s="28">
        <f t="shared" si="4"/>
        <v>92.63157894736842</v>
      </c>
      <c r="M24" s="15">
        <f t="shared" si="5"/>
        <v>6.818181818181818</v>
      </c>
    </row>
    <row r="25" spans="1:13" ht="16.5" customHeight="1">
      <c r="A25" s="16">
        <v>38292</v>
      </c>
      <c r="B25" s="4">
        <v>51000</v>
      </c>
      <c r="C25" s="4">
        <v>24000</v>
      </c>
      <c r="D25" s="6">
        <f t="shared" si="1"/>
        <v>0.47058823529411764</v>
      </c>
      <c r="E25" s="15">
        <f t="shared" si="2"/>
        <v>5.88235294117647</v>
      </c>
      <c r="G25" s="16">
        <v>38292</v>
      </c>
      <c r="H25" s="4">
        <v>22000</v>
      </c>
      <c r="I25" s="4">
        <v>19500</v>
      </c>
      <c r="J25" s="6">
        <f t="shared" si="3"/>
        <v>0.8863636363636364</v>
      </c>
      <c r="K25" s="26">
        <f t="shared" si="0"/>
        <v>7.386363636363637</v>
      </c>
      <c r="L25" s="28">
        <f t="shared" si="4"/>
        <v>92.05479452054794</v>
      </c>
      <c r="M25" s="15">
        <f t="shared" si="5"/>
        <v>6.473214285714286</v>
      </c>
    </row>
    <row r="26" spans="1:13" ht="16.5" customHeight="1" thickBot="1">
      <c r="A26" s="17">
        <v>38322</v>
      </c>
      <c r="B26" s="18">
        <v>49000</v>
      </c>
      <c r="C26" s="18">
        <v>23000</v>
      </c>
      <c r="D26" s="19">
        <f t="shared" si="1"/>
        <v>0.46938775510204084</v>
      </c>
      <c r="E26" s="20">
        <f t="shared" si="2"/>
        <v>5.86734693877551</v>
      </c>
      <c r="G26" s="17">
        <v>38322</v>
      </c>
      <c r="H26" s="18">
        <v>21000</v>
      </c>
      <c r="I26" s="18">
        <v>19000</v>
      </c>
      <c r="J26" s="19">
        <f t="shared" si="3"/>
        <v>0.9047619047619048</v>
      </c>
      <c r="K26" s="27">
        <f t="shared" si="0"/>
        <v>7.53968253968254</v>
      </c>
      <c r="L26" s="29">
        <f t="shared" si="4"/>
        <v>92</v>
      </c>
      <c r="M26" s="20">
        <f t="shared" si="5"/>
        <v>6.521739130434782</v>
      </c>
    </row>
  </sheetData>
  <sheetProtection/>
  <printOptions/>
  <pageMargins left="0.75" right="0.75" top="0.07874015748031496" bottom="0" header="0" footer="0"/>
  <pageSetup horizontalDpi="120" verticalDpi="12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Rumen</cp:lastModifiedBy>
  <cp:lastPrinted>2005-11-16T13:05:41Z</cp:lastPrinted>
  <dcterms:created xsi:type="dcterms:W3CDTF">2000-12-07T20:28:04Z</dcterms:created>
  <dcterms:modified xsi:type="dcterms:W3CDTF">2016-12-01T17:11:04Z</dcterms:modified>
  <cp:category/>
  <cp:version/>
  <cp:contentType/>
  <cp:contentStatus/>
</cp:coreProperties>
</file>